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Dominique\Travail\site internet\Mises à jour\2023\"/>
    </mc:Choice>
  </mc:AlternateContent>
  <xr:revisionPtr revIDLastSave="0" documentId="8_{792869DA-7116-418B-A8B8-A4224064881E}" xr6:coauthVersionLast="47" xr6:coauthVersionMax="47" xr10:uidLastSave="{00000000-0000-0000-0000-000000000000}"/>
  <bookViews>
    <workbookView xWindow="390" yWindow="390" windowWidth="21600" windowHeight="1129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D34" i="1"/>
  <c r="D35" i="1"/>
  <c r="E24" i="1"/>
  <c r="E23" i="1"/>
  <c r="E22" i="1"/>
  <c r="E21" i="1" l="1"/>
  <c r="A36" i="1"/>
  <c r="E12" i="1" l="1"/>
  <c r="E20" i="1"/>
  <c r="E19" i="1"/>
  <c r="E17" i="1"/>
  <c r="E16" i="1"/>
  <c r="E15" i="1"/>
  <c r="E13" i="1"/>
  <c r="E11" i="1"/>
  <c r="D29" i="1"/>
  <c r="E18" i="1" s="1"/>
  <c r="D27" i="1"/>
  <c r="E14" i="1" l="1"/>
  <c r="D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Mostafa khalidi</author>
  </authors>
  <commentList>
    <comment ref="C6" authorId="0" shapeId="0" xr:uid="{9C9219E0-BB32-46E1-B6AF-928AFAF8B0BF}">
      <text>
        <r>
          <rPr>
            <sz val="7"/>
            <color indexed="81"/>
            <rFont val="Tahoma"/>
            <family val="2"/>
          </rPr>
          <t>Format JJ/MM/AA</t>
        </r>
      </text>
    </comment>
  </commentList>
</comments>
</file>

<file path=xl/sharedStrings.xml><?xml version="1.0" encoding="utf-8"?>
<sst xmlns="http://schemas.openxmlformats.org/spreadsheetml/2006/main" count="34" uniqueCount="34">
  <si>
    <t>Kg d'N par jour</t>
  </si>
  <si>
    <t>Vaches laitières</t>
  </si>
  <si>
    <t>Vaches allaitantes et son veau</t>
  </si>
  <si>
    <t>Vaches de réforme</t>
  </si>
  <si>
    <t>Autre bovin &gt; 2 ans</t>
  </si>
  <si>
    <t>Veaux &lt; 6 mois</t>
  </si>
  <si>
    <t>Génisses 6 mois - 1 an</t>
  </si>
  <si>
    <t>Génisses 1 à 2 ans</t>
  </si>
  <si>
    <t>Taurillons 6 mois - 1 an</t>
  </si>
  <si>
    <t>Taurillons 1 à 2 ans</t>
  </si>
  <si>
    <t>Caprins et ovins &lt; 1 an</t>
  </si>
  <si>
    <t>Caprins et ovins &gt; 1 an</t>
  </si>
  <si>
    <t>Nombre d'animaux</t>
  </si>
  <si>
    <t>Comment faire ?</t>
  </si>
  <si>
    <r>
      <t xml:space="preserve">1) Introduisez les dates d'entrée et de sortie des animaux </t>
    </r>
    <r>
      <rPr>
        <i/>
        <sz val="11"/>
        <color theme="8"/>
        <rFont val="Calibri"/>
        <family val="2"/>
        <scheme val="minor"/>
      </rPr>
      <t>(dans les cellules jaunes)</t>
    </r>
  </si>
  <si>
    <r>
      <t xml:space="preserve">2) Introduisez le nombre d'animaux par catégorie animale qui pâturent </t>
    </r>
    <r>
      <rPr>
        <i/>
        <sz val="11"/>
        <color theme="8"/>
        <rFont val="Calibri"/>
        <family val="2"/>
        <scheme val="minor"/>
      </rPr>
      <t>(dans les cellules jaunes)</t>
    </r>
  </si>
  <si>
    <t xml:space="preserve">Nombre de jours de pâturage (en jours)   </t>
  </si>
  <si>
    <t>4) Cliquez sur "Sauver"</t>
  </si>
  <si>
    <t xml:space="preserve">Date de début du contrat*   </t>
  </si>
  <si>
    <t xml:space="preserve">Nombre de bovins (têtes)**   </t>
  </si>
  <si>
    <t>* Un contrat ne peut pas être établi à une date antérieure à la date du jour</t>
  </si>
  <si>
    <t>3) Introduisez dans les champs respectifs du contrat les résultats calculés figurant ci-dessous :</t>
  </si>
  <si>
    <t>Kg d'N s/ durée pâturage</t>
  </si>
  <si>
    <t>Calculateur d'azote produit pour les contrats de pâturage</t>
  </si>
  <si>
    <t>Catégorie animale</t>
  </si>
  <si>
    <t xml:space="preserve">Nombre de caprins/ovins  (têtes)**   </t>
  </si>
  <si>
    <t>Equins &gt; 600 kg</t>
  </si>
  <si>
    <t>** Une seule famille animale autorisée par contrat (Bovins; Caprins/Ovins; Equins - valeur fixée par défaut à "Bovins")</t>
  </si>
  <si>
    <t>Equins 200 - 600 kg</t>
  </si>
  <si>
    <t>Equins &lt; 200 kg</t>
  </si>
  <si>
    <t xml:space="preserve">Nombre d'équins  (têtes)**   </t>
  </si>
  <si>
    <t xml:space="preserve">Quantité totale d'azote (kg)   </t>
  </si>
  <si>
    <t xml:space="preserve">Date entrée </t>
  </si>
  <si>
    <t>Date de sortie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</si>
</sst>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color theme="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8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i/>
      <sz val="13"/>
      <color theme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7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theme="6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/>
      <right/>
      <top/>
      <bottom style="medium">
        <color rgb="FF00B050"/>
      </bottom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 style="thin">
        <color theme="0" tint="-0.34998626667073579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4" borderId="0" xfId="0" applyFill="1"/>
    <xf numFmtId="14" fontId="0" fillId="4" borderId="0" xfId="0" applyNumberFormat="1" applyFill="1"/>
    <xf numFmtId="0" fontId="3" fillId="4" borderId="0" xfId="0" applyFont="1" applyFill="1"/>
    <xf numFmtId="14" fontId="0" fillId="4" borderId="0" xfId="0" applyNumberFormat="1" applyFill="1" applyProtection="1">
      <protection locked="0"/>
    </xf>
    <xf numFmtId="0" fontId="6" fillId="4" borderId="0" xfId="0" applyFont="1" applyFill="1"/>
    <xf numFmtId="14" fontId="7" fillId="4" borderId="0" xfId="0" applyNumberFormat="1" applyFont="1" applyFill="1" applyAlignment="1">
      <alignment vertical="top"/>
    </xf>
    <xf numFmtId="0" fontId="0" fillId="4" borderId="0" xfId="0" applyFill="1" applyAlignment="1">
      <alignment vertical="top"/>
    </xf>
    <xf numFmtId="0" fontId="7" fillId="4" borderId="0" xfId="0" applyFont="1" applyFill="1" applyAlignment="1">
      <alignment vertical="top"/>
    </xf>
    <xf numFmtId="14" fontId="8" fillId="4" borderId="0" xfId="0" applyNumberFormat="1" applyFont="1" applyFill="1"/>
    <xf numFmtId="14" fontId="4" fillId="4" borderId="0" xfId="0" applyNumberFormat="1" applyFont="1" applyFill="1"/>
    <xf numFmtId="0" fontId="13" fillId="4" borderId="0" xfId="0" applyFont="1" applyFill="1"/>
    <xf numFmtId="0" fontId="0" fillId="4" borderId="0" xfId="0" applyFill="1" applyAlignment="1">
      <alignment horizontal="left"/>
    </xf>
    <xf numFmtId="14" fontId="12" fillId="4" borderId="6" xfId="0" applyNumberFormat="1" applyFont="1" applyFill="1" applyBorder="1"/>
    <xf numFmtId="0" fontId="1" fillId="4" borderId="7" xfId="0" applyFont="1" applyFill="1" applyBorder="1"/>
    <xf numFmtId="0" fontId="8" fillId="4" borderId="2" xfId="0" applyFont="1" applyFill="1" applyBorder="1"/>
    <xf numFmtId="0" fontId="8" fillId="4" borderId="0" xfId="0" applyFont="1" applyFill="1"/>
    <xf numFmtId="1" fontId="4" fillId="4" borderId="3" xfId="0" applyNumberFormat="1" applyFont="1" applyFill="1" applyBorder="1"/>
    <xf numFmtId="1" fontId="4" fillId="4" borderId="4" xfId="0" applyNumberFormat="1" applyFont="1" applyFill="1" applyBorder="1"/>
    <xf numFmtId="0" fontId="9" fillId="4" borderId="5" xfId="0" applyFont="1" applyFill="1" applyBorder="1"/>
    <xf numFmtId="0" fontId="9" fillId="4" borderId="8" xfId="0" applyFont="1" applyFill="1" applyBorder="1"/>
    <xf numFmtId="0" fontId="9" fillId="4" borderId="9" xfId="0" applyFont="1" applyFill="1" applyBorder="1"/>
    <xf numFmtId="14" fontId="14" fillId="0" borderId="0" xfId="0" applyNumberFormat="1" applyFont="1" applyAlignment="1">
      <alignment vertical="top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0" borderId="11" xfId="0" applyBorder="1"/>
    <xf numFmtId="0" fontId="0" fillId="3" borderId="11" xfId="0" applyFill="1" applyBorder="1" applyProtection="1">
      <protection locked="0"/>
    </xf>
    <xf numFmtId="0" fontId="3" fillId="2" borderId="13" xfId="0" applyFont="1" applyFill="1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0" borderId="15" xfId="0" applyBorder="1"/>
    <xf numFmtId="0" fontId="0" fillId="3" borderId="15" xfId="0" applyFill="1" applyBorder="1" applyProtection="1">
      <protection locked="0"/>
    </xf>
    <xf numFmtId="0" fontId="5" fillId="4" borderId="16" xfId="0" applyFont="1" applyFill="1" applyBorder="1"/>
    <xf numFmtId="14" fontId="0" fillId="3" borderId="17" xfId="0" applyNumberFormat="1" applyFill="1" applyBorder="1" applyProtection="1">
      <protection locked="0"/>
    </xf>
    <xf numFmtId="0" fontId="5" fillId="4" borderId="18" xfId="0" applyFont="1" applyFill="1" applyBorder="1"/>
    <xf numFmtId="14" fontId="0" fillId="3" borderId="19" xfId="0" applyNumberFormat="1" applyFill="1" applyBorder="1" applyProtection="1">
      <protection locked="0"/>
    </xf>
    <xf numFmtId="0" fontId="3" fillId="2" borderId="20" xfId="0" applyFont="1" applyFill="1" applyBorder="1"/>
    <xf numFmtId="0" fontId="3" fillId="2" borderId="21" xfId="0" applyFont="1" applyFill="1" applyBorder="1"/>
    <xf numFmtId="0" fontId="2" fillId="4" borderId="22" xfId="0" applyFont="1" applyFill="1" applyBorder="1"/>
    <xf numFmtId="1" fontId="0" fillId="0" borderId="23" xfId="0" applyNumberFormat="1" applyBorder="1"/>
    <xf numFmtId="0" fontId="2" fillId="4" borderId="24" xfId="0" applyFont="1" applyFill="1" applyBorder="1"/>
    <xf numFmtId="1" fontId="0" fillId="0" borderId="25" xfId="0" applyNumberFormat="1" applyBorder="1"/>
    <xf numFmtId="0" fontId="2" fillId="4" borderId="26" xfId="0" applyFont="1" applyFill="1" applyBorder="1"/>
    <xf numFmtId="1" fontId="0" fillId="0" borderId="27" xfId="0" applyNumberFormat="1" applyBorder="1"/>
    <xf numFmtId="0" fontId="2" fillId="4" borderId="16" xfId="0" applyFont="1" applyFill="1" applyBorder="1"/>
    <xf numFmtId="1" fontId="0" fillId="0" borderId="17" xfId="0" applyNumberFormat="1" applyBorder="1"/>
    <xf numFmtId="0" fontId="2" fillId="4" borderId="18" xfId="0" applyFont="1" applyFill="1" applyBorder="1"/>
    <xf numFmtId="1" fontId="0" fillId="0" borderId="19" xfId="0" applyNumberFormat="1" applyBorder="1"/>
    <xf numFmtId="0" fontId="0" fillId="0" borderId="22" xfId="0" applyBorder="1"/>
    <xf numFmtId="0" fontId="0" fillId="0" borderId="24" xfId="0" applyBorder="1"/>
    <xf numFmtId="0" fontId="0" fillId="3" borderId="12" xfId="0" applyFill="1" applyBorder="1" applyProtection="1">
      <protection locked="0"/>
    </xf>
    <xf numFmtId="0" fontId="0" fillId="3" borderId="28" xfId="0" applyFill="1" applyBorder="1" applyProtection="1">
      <protection locked="0"/>
    </xf>
    <xf numFmtId="1" fontId="0" fillId="0" borderId="29" xfId="0" applyNumberFormat="1" applyBorder="1"/>
    <xf numFmtId="0" fontId="12" fillId="4" borderId="0" xfId="0" applyFont="1" applyFill="1" applyAlignment="1">
      <alignment horizontal="right" vertical="top"/>
    </xf>
    <xf numFmtId="0" fontId="10" fillId="4" borderId="0" xfId="0" applyFont="1" applyFill="1" applyAlignment="1">
      <alignment horizontal="left" vertical="top"/>
    </xf>
    <xf numFmtId="0" fontId="10" fillId="4" borderId="0" xfId="0" applyFont="1" applyFill="1" applyAlignment="1">
      <alignment horizontal="left" vertical="top" wrapText="1"/>
    </xf>
    <xf numFmtId="14" fontId="8" fillId="4" borderId="0" xfId="0" applyNumberFormat="1" applyFont="1" applyFill="1" applyAlignment="1">
      <alignment horizontal="right"/>
    </xf>
    <xf numFmtId="14" fontId="4" fillId="4" borderId="0" xfId="0" applyNumberFormat="1" applyFont="1" applyFill="1" applyAlignment="1">
      <alignment horizontal="right"/>
    </xf>
    <xf numFmtId="14" fontId="9" fillId="4" borderId="0" xfId="0" applyNumberFormat="1" applyFont="1" applyFill="1" applyAlignment="1">
      <alignment horizontal="right"/>
    </xf>
    <xf numFmtId="14" fontId="14" fillId="4" borderId="0" xfId="0" applyNumberFormat="1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25</xdr:row>
      <xdr:rowOff>161925</xdr:rowOff>
    </xdr:from>
    <xdr:to>
      <xdr:col>4</xdr:col>
      <xdr:colOff>564296</xdr:colOff>
      <xdr:row>28</xdr:row>
      <xdr:rowOff>65193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B835F630-D06E-4813-AFE4-322EADBFC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8175" y="4391025"/>
          <a:ext cx="402371" cy="493819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26</xdr:row>
      <xdr:rowOff>190500</xdr:rowOff>
    </xdr:from>
    <xdr:to>
      <xdr:col>4</xdr:col>
      <xdr:colOff>564296</xdr:colOff>
      <xdr:row>30</xdr:row>
      <xdr:rowOff>84243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1E6453E-27CE-4186-9D4C-F20220698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8175" y="4705350"/>
          <a:ext cx="402371" cy="493819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28</xdr:row>
      <xdr:rowOff>180975</xdr:rowOff>
    </xdr:from>
    <xdr:to>
      <xdr:col>4</xdr:col>
      <xdr:colOff>564296</xdr:colOff>
      <xdr:row>32</xdr:row>
      <xdr:rowOff>61765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91B12963-722D-421D-AB06-91B5D0338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48175" y="5000625"/>
          <a:ext cx="402371" cy="499915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32</xdr:row>
      <xdr:rowOff>85725</xdr:rowOff>
    </xdr:from>
    <xdr:to>
      <xdr:col>4</xdr:col>
      <xdr:colOff>564296</xdr:colOff>
      <xdr:row>35</xdr:row>
      <xdr:rowOff>4616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BCF25F4B-31C4-4288-8FD1-F9401A50D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81500" y="6381750"/>
          <a:ext cx="402371" cy="499915"/>
        </a:xfrm>
        <a:prstGeom prst="rect">
          <a:avLst/>
        </a:prstGeom>
      </xdr:spPr>
    </xdr:pic>
    <xdr:clientData/>
  </xdr:twoCellAnchor>
  <xdr:twoCellAnchor editAs="oneCell">
    <xdr:from>
      <xdr:col>5</xdr:col>
      <xdr:colOff>35171</xdr:colOff>
      <xdr:row>36</xdr:row>
      <xdr:rowOff>30041</xdr:rowOff>
    </xdr:from>
    <xdr:to>
      <xdr:col>5</xdr:col>
      <xdr:colOff>438274</xdr:colOff>
      <xdr:row>38</xdr:row>
      <xdr:rowOff>170937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9E330679-3878-4B6F-8BEB-3E0484D2A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808786" y="7166464"/>
          <a:ext cx="403103" cy="499915"/>
        </a:xfrm>
        <a:prstGeom prst="rect">
          <a:avLst/>
        </a:prstGeom>
      </xdr:spPr>
    </xdr:pic>
    <xdr:clientData/>
  </xdr:twoCellAnchor>
  <xdr:twoCellAnchor editAs="oneCell">
    <xdr:from>
      <xdr:col>1</xdr:col>
      <xdr:colOff>1457325</xdr:colOff>
      <xdr:row>38</xdr:row>
      <xdr:rowOff>66675</xdr:rowOff>
    </xdr:from>
    <xdr:to>
      <xdr:col>1</xdr:col>
      <xdr:colOff>1859696</xdr:colOff>
      <xdr:row>40</xdr:row>
      <xdr:rowOff>185590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2667F0AB-A47F-466D-A605-E49A730F2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66875" y="6391275"/>
          <a:ext cx="402371" cy="499915"/>
        </a:xfrm>
        <a:prstGeom prst="rect">
          <a:avLst/>
        </a:prstGeom>
      </xdr:spPr>
    </xdr:pic>
    <xdr:clientData/>
  </xdr:twoCellAnchor>
  <xdr:twoCellAnchor editAs="oneCell">
    <xdr:from>
      <xdr:col>4</xdr:col>
      <xdr:colOff>1362075</xdr:colOff>
      <xdr:row>0</xdr:row>
      <xdr:rowOff>19051</xdr:rowOff>
    </xdr:from>
    <xdr:to>
      <xdr:col>5</xdr:col>
      <xdr:colOff>694562</xdr:colOff>
      <xdr:row>4</xdr:row>
      <xdr:rowOff>2169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E92D2F91-9CB4-4379-83C3-3555C1D72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9051"/>
          <a:ext cx="885062" cy="88506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21</xdr:col>
      <xdr:colOff>348493</xdr:colOff>
      <xdr:row>34</xdr:row>
      <xdr:rowOff>105964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CABBD060-C948-4153-B6FA-F92C655ED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01558" y="190500"/>
          <a:ext cx="11778493" cy="6626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4"/>
  <sheetViews>
    <sheetView showGridLines="0" showRowColHeaders="0" tabSelected="1" topLeftCell="A8" zoomScale="130" zoomScaleNormal="130" workbookViewId="0">
      <selection activeCell="C6" sqref="C6"/>
    </sheetView>
  </sheetViews>
  <sheetFormatPr baseColWidth="10" defaultRowHeight="15" x14ac:dyDescent="0.25"/>
  <cols>
    <col min="1" max="1" width="2.28515625" style="3" customWidth="1"/>
    <col min="2" max="2" width="28.140625" style="3" customWidth="1"/>
    <col min="3" max="3" width="14.28515625" style="3" customWidth="1"/>
    <col min="4" max="4" width="18.7109375" style="3" customWidth="1"/>
    <col min="5" max="5" width="23.28515625" style="3" customWidth="1"/>
    <col min="6" max="6" width="12.28515625" style="3" customWidth="1"/>
    <col min="7" max="16384" width="11.42578125" style="3"/>
  </cols>
  <sheetData>
    <row r="2" spans="2:5" ht="18.75" x14ac:dyDescent="0.3">
      <c r="B2" s="7" t="s">
        <v>23</v>
      </c>
    </row>
    <row r="3" spans="2:5" ht="24" customHeight="1" x14ac:dyDescent="0.3">
      <c r="B3" s="13" t="s">
        <v>13</v>
      </c>
    </row>
    <row r="4" spans="2:5" ht="13.5" customHeight="1" x14ac:dyDescent="0.25">
      <c r="B4" s="4"/>
    </row>
    <row r="5" spans="2:5" s="9" customFormat="1" ht="21.75" customHeight="1" thickBot="1" x14ac:dyDescent="0.3">
      <c r="B5" s="8" t="s">
        <v>14</v>
      </c>
    </row>
    <row r="6" spans="2:5" x14ac:dyDescent="0.25">
      <c r="B6" s="34" t="s">
        <v>32</v>
      </c>
      <c r="C6" s="35"/>
    </row>
    <row r="7" spans="2:5" ht="15.75" thickBot="1" x14ac:dyDescent="0.3">
      <c r="B7" s="36" t="s">
        <v>33</v>
      </c>
      <c r="C7" s="37"/>
    </row>
    <row r="8" spans="2:5" x14ac:dyDescent="0.25">
      <c r="B8" s="5"/>
      <c r="C8" s="6"/>
    </row>
    <row r="9" spans="2:5" ht="22.5" customHeight="1" thickBot="1" x14ac:dyDescent="0.3">
      <c r="B9" s="8" t="s">
        <v>15</v>
      </c>
    </row>
    <row r="10" spans="2:5" ht="15.75" thickBot="1" x14ac:dyDescent="0.3">
      <c r="B10" s="38" t="s">
        <v>24</v>
      </c>
      <c r="C10" s="29" t="s">
        <v>0</v>
      </c>
      <c r="D10" s="29" t="s">
        <v>12</v>
      </c>
      <c r="E10" s="39" t="s">
        <v>22</v>
      </c>
    </row>
    <row r="11" spans="2:5" x14ac:dyDescent="0.25">
      <c r="B11" s="40" t="s">
        <v>1</v>
      </c>
      <c r="C11" s="25">
        <v>0.246</v>
      </c>
      <c r="D11" s="26"/>
      <c r="E11" s="41" t="str">
        <f>IF(OR(ISBLANK(C6), ISBLANK(C7), ISBLANK(D11)),"",D11*$D$29*C11)</f>
        <v/>
      </c>
    </row>
    <row r="12" spans="2:5" x14ac:dyDescent="0.25">
      <c r="B12" s="42" t="s">
        <v>2</v>
      </c>
      <c r="C12" s="1">
        <v>0.18</v>
      </c>
      <c r="D12" s="2"/>
      <c r="E12" s="43" t="str">
        <f>IF(OR(ISBLANK(C6),ISBLANK(C7),ISBLANK(D12)),"",D12*$D$29*C12)</f>
        <v/>
      </c>
    </row>
    <row r="13" spans="2:5" x14ac:dyDescent="0.25">
      <c r="B13" s="42" t="s">
        <v>3</v>
      </c>
      <c r="C13" s="1">
        <v>0.18</v>
      </c>
      <c r="D13" s="2"/>
      <c r="E13" s="43" t="str">
        <f>IF(OR(ISBLANK(C6), ISBLANK(C7),ISBLANK(D13)),"",D13*$D$29*C13)</f>
        <v/>
      </c>
    </row>
    <row r="14" spans="2:5" x14ac:dyDescent="0.25">
      <c r="B14" s="42" t="s">
        <v>4</v>
      </c>
      <c r="C14" s="1">
        <v>0.18</v>
      </c>
      <c r="D14" s="2"/>
      <c r="E14" s="43" t="str">
        <f>IF(OR(ISBLANK(C6), ISBLANK(C7),ISBLANK(D14)),"",D14*$D$29*C14)</f>
        <v/>
      </c>
    </row>
    <row r="15" spans="2:5" x14ac:dyDescent="0.25">
      <c r="B15" s="42" t="s">
        <v>5</v>
      </c>
      <c r="C15" s="1">
        <v>2.7E-2</v>
      </c>
      <c r="D15" s="2"/>
      <c r="E15" s="43" t="str">
        <f>IF(OR(ISBLANK(C6), ISBLANK(C7),ISBLANK(D15)),"",D15*$D$29*C15)</f>
        <v/>
      </c>
    </row>
    <row r="16" spans="2:5" x14ac:dyDescent="0.25">
      <c r="B16" s="42" t="s">
        <v>6</v>
      </c>
      <c r="C16" s="1">
        <v>7.5999999999999998E-2</v>
      </c>
      <c r="D16" s="2"/>
      <c r="E16" s="43" t="str">
        <f>IF(OR(ISBLANK(C6), ISBLANK(C7),ISBLANK(D16)),"",D16*$D$29*C16)</f>
        <v/>
      </c>
    </row>
    <row r="17" spans="2:5" x14ac:dyDescent="0.25">
      <c r="B17" s="42" t="s">
        <v>7</v>
      </c>
      <c r="C17" s="1">
        <v>0.13100000000000001</v>
      </c>
      <c r="D17" s="2"/>
      <c r="E17" s="43" t="str">
        <f>IF(OR(ISBLANK(C6), ISBLANK(C7),ISBLANK(D17)),"",D17*$D$29*C17)</f>
        <v/>
      </c>
    </row>
    <row r="18" spans="2:5" x14ac:dyDescent="0.25">
      <c r="B18" s="42" t="s">
        <v>8</v>
      </c>
      <c r="C18" s="1">
        <v>6.8000000000000005E-2</v>
      </c>
      <c r="D18" s="2"/>
      <c r="E18" s="43" t="str">
        <f>IF(OR(ISBLANK(C6), ISBLANK(C7),ISBLANK(D18)),"",D18*$D$29*C18)</f>
        <v/>
      </c>
    </row>
    <row r="19" spans="2:5" ht="15.75" thickBot="1" x14ac:dyDescent="0.3">
      <c r="B19" s="44" t="s">
        <v>9</v>
      </c>
      <c r="C19" s="27">
        <v>0.109</v>
      </c>
      <c r="D19" s="28"/>
      <c r="E19" s="45" t="str">
        <f>IF(OR(ISBLANK(C6), ISBLANK(C7),ISBLANK(D19)),"",D19*$D$29*C19)</f>
        <v/>
      </c>
    </row>
    <row r="20" spans="2:5" x14ac:dyDescent="0.25">
      <c r="B20" s="46" t="s">
        <v>10</v>
      </c>
      <c r="C20" s="30">
        <v>8.9999999999999993E-3</v>
      </c>
      <c r="D20" s="31"/>
      <c r="E20" s="47" t="str">
        <f>IF(OR(ISBLANK(C6), ISBLANK(C7),ISBLANK(D20)),"",D20*$D$29*C20)</f>
        <v/>
      </c>
    </row>
    <row r="21" spans="2:5" ht="15.75" thickBot="1" x14ac:dyDescent="0.3">
      <c r="B21" s="48" t="s">
        <v>11</v>
      </c>
      <c r="C21" s="32">
        <v>1.7999999999999999E-2</v>
      </c>
      <c r="D21" s="33"/>
      <c r="E21" s="49" t="str">
        <f>IF(OR(ISBLANK(C$6), ISBLANK(C$7),ISBLANK(D21)),"",D21*$D$29*C21)</f>
        <v/>
      </c>
    </row>
    <row r="22" spans="2:5" x14ac:dyDescent="0.25">
      <c r="B22" s="50" t="s">
        <v>26</v>
      </c>
      <c r="C22" s="25">
        <v>0.18</v>
      </c>
      <c r="D22" s="52"/>
      <c r="E22" s="45" t="str">
        <f>IF(OR(ISBLANK(C$6), ISBLANK(C$7),ISBLANK(D22)),"",D22*$D$29*C22)</f>
        <v/>
      </c>
    </row>
    <row r="23" spans="2:5" x14ac:dyDescent="0.25">
      <c r="B23" s="51" t="s">
        <v>28</v>
      </c>
      <c r="C23" s="1">
        <v>0.14000000000000001</v>
      </c>
      <c r="D23" s="2"/>
      <c r="E23" s="43" t="str">
        <f>IF(OR(ISBLANK(C$6), ISBLANK(C$7),ISBLANK(D23)),"",D23*$D$29*C23)</f>
        <v/>
      </c>
    </row>
    <row r="24" spans="2:5" ht="15.75" thickBot="1" x14ac:dyDescent="0.3">
      <c r="B24" s="48" t="s">
        <v>29</v>
      </c>
      <c r="C24" s="32">
        <v>0.1</v>
      </c>
      <c r="D24" s="53"/>
      <c r="E24" s="54" t="str">
        <f>IF(OR(ISBLANK(C$6), ISBLANK(C$7),ISBLANK(D24)),"",D24*$D$29*C24)</f>
        <v/>
      </c>
    </row>
    <row r="26" spans="2:5" ht="22.5" customHeight="1" thickBot="1" x14ac:dyDescent="0.3">
      <c r="B26" s="10" t="s">
        <v>21</v>
      </c>
    </row>
    <row r="27" spans="2:5" ht="15.75" thickBot="1" x14ac:dyDescent="0.3">
      <c r="B27" s="55" t="s">
        <v>18</v>
      </c>
      <c r="C27" s="55"/>
      <c r="D27" s="15" t="str">
        <f>IF(ISBLANK(C6), "", C6)</f>
        <v/>
      </c>
    </row>
    <row r="28" spans="2:5" ht="8.25" customHeight="1" thickBot="1" x14ac:dyDescent="0.3">
      <c r="B28" s="10"/>
      <c r="D28" s="16"/>
    </row>
    <row r="29" spans="2:5" ht="15.75" thickBot="1" x14ac:dyDescent="0.3">
      <c r="B29" s="58" t="s">
        <v>16</v>
      </c>
      <c r="C29" s="58"/>
      <c r="D29" s="17" t="str">
        <f>IF(OR(ISBLANK(C6),ISBLANK(C7)), " ",C7-C6)</f>
        <v xml:space="preserve"> </v>
      </c>
    </row>
    <row r="30" spans="2:5" ht="7.5" customHeight="1" thickBot="1" x14ac:dyDescent="0.3">
      <c r="B30" s="11"/>
      <c r="C30" s="11"/>
      <c r="D30" s="18"/>
    </row>
    <row r="31" spans="2:5" ht="15.75" thickBot="1" x14ac:dyDescent="0.3">
      <c r="B31" s="59" t="s">
        <v>31</v>
      </c>
      <c r="C31" s="59"/>
      <c r="D31" s="19" t="str">
        <f>IF(OR(ISBLANK($C$6), ISBLANK(C7))," ",SUM(E11:E24))</f>
        <v xml:space="preserve"> </v>
      </c>
    </row>
    <row r="32" spans="2:5" ht="9.75" customHeight="1" thickBot="1" x14ac:dyDescent="0.3">
      <c r="B32" s="12"/>
      <c r="C32" s="12"/>
      <c r="D32" s="20"/>
    </row>
    <row r="33" spans="1:6" x14ac:dyDescent="0.25">
      <c r="B33" s="60" t="s">
        <v>19</v>
      </c>
      <c r="C33" s="60"/>
      <c r="D33" s="21" t="str">
        <f>IF(OR(ISBLANK(C6), ISBLANK(C7))," ",SUM(D11:D19))</f>
        <v xml:space="preserve"> </v>
      </c>
    </row>
    <row r="34" spans="1:6" x14ac:dyDescent="0.25">
      <c r="B34" s="60" t="s">
        <v>25</v>
      </c>
      <c r="C34" s="60"/>
      <c r="D34" s="22" t="str">
        <f>IF(OR(ISBLANK(C$6), ISBLANK(C$7))," ",SUM(D20:D21))</f>
        <v xml:space="preserve"> </v>
      </c>
    </row>
    <row r="35" spans="1:6" ht="15.75" thickBot="1" x14ac:dyDescent="0.3">
      <c r="B35" s="60" t="s">
        <v>30</v>
      </c>
      <c r="C35" s="60"/>
      <c r="D35" s="23" t="str">
        <f>IF(OR(ISBLANK(C$6), ISBLANK(C$7))," ",SUM(D22:D24))</f>
        <v xml:space="preserve"> </v>
      </c>
    </row>
    <row r="36" spans="1:6" ht="18" customHeight="1" x14ac:dyDescent="0.25">
      <c r="A36" s="61" t="str">
        <f>IF(OR(ISBLANK(C6),ISBLANK(C7)),"",IF(AND(D33&gt;0, D34&gt;0, D35&gt;0), "Attention, azote calculé pour 3 familles animales (bovins; caprins/ovins; équins**) - ces valeurs doivent faire l'objet de 3 contrats distincts.", IF(AND(D33&gt;0,D34&gt;0),"Attention, azote calculé pour 2 familles animales (bovins et caprins/ovins**) - ces valeurs doivent faire l'objet de 2 contrats distincts.", IF(AND(D33&gt;0, D35&gt;0), "Attention, azote calculé pour 2 familles animales (bovins et équins**) - ces valeurs doivent faire l'objet de 2 contrats distincts.", IF(AND(D34&gt;0, D35&gt;0),"Attention, azote calculé pour 2 familles animales (caprins/ovins et équins**) - ces valeurs doivent faire l'objet de 2 contrats distincts.", "")))))</f>
        <v/>
      </c>
      <c r="B36" s="61"/>
      <c r="C36" s="61"/>
      <c r="D36" s="61"/>
      <c r="E36" s="61"/>
      <c r="F36" s="61"/>
    </row>
    <row r="37" spans="1:6" ht="13.5" customHeight="1" x14ac:dyDescent="0.25">
      <c r="B37" s="57" t="s">
        <v>20</v>
      </c>
      <c r="C37" s="57"/>
      <c r="D37" s="57"/>
      <c r="E37" s="14"/>
    </row>
    <row r="38" spans="1:6" ht="15" customHeight="1" x14ac:dyDescent="0.25">
      <c r="B38" s="56" t="s">
        <v>27</v>
      </c>
      <c r="C38" s="56"/>
      <c r="D38" s="56"/>
      <c r="E38" s="56"/>
    </row>
    <row r="40" spans="1:6" x14ac:dyDescent="0.25">
      <c r="B40" s="10" t="s">
        <v>17</v>
      </c>
    </row>
    <row r="44" spans="1:6" x14ac:dyDescent="0.25">
      <c r="B44" s="24"/>
    </row>
  </sheetData>
  <sheetProtection algorithmName="SHA-512" hashValue="qTgSPzMqkpc8rUwul1p8HGEk3Nkb5DZFc6z2O7lvIpdpTDpAbJsCajIpLUC4kHG8NglpDEK7GNnssOOuwKp4mw==" saltValue="5PD6kRahsbZM2cyqm0veXQ==" spinCount="100000" sheet="1" objects="1" scenarios="1" selectLockedCells="1"/>
  <mergeCells count="9">
    <mergeCell ref="B27:C27"/>
    <mergeCell ref="B38:E38"/>
    <mergeCell ref="B37:D37"/>
    <mergeCell ref="B29:C29"/>
    <mergeCell ref="B31:C31"/>
    <mergeCell ref="B33:C33"/>
    <mergeCell ref="B34:C34"/>
    <mergeCell ref="B35:C35"/>
    <mergeCell ref="A36:F36"/>
  </mergeCells>
  <dataValidations count="2">
    <dataValidation type="date" allowBlank="1" showInputMessage="1" showErrorMessage="1" sqref="C8" xr:uid="{00000000-0002-0000-0000-000000000000}">
      <formula1>43831</formula1>
      <formula2>44196</formula2>
    </dataValidation>
    <dataValidation type="date" allowBlank="1" showInputMessage="1" showErrorMessage="1" sqref="C6:C7" xr:uid="{CC5CB1DD-8F49-4902-AC4F-4B648CB5F5A5}">
      <formula1>43831</formula1>
      <formula2>45657</formula2>
    </dataValidation>
  </dataValidation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MKHA</dc:creator>
  <cp:lastModifiedBy>domin</cp:lastModifiedBy>
  <cp:lastPrinted>2020-04-08T15:44:00Z</cp:lastPrinted>
  <dcterms:created xsi:type="dcterms:W3CDTF">2019-05-06T08:49:29Z</dcterms:created>
  <dcterms:modified xsi:type="dcterms:W3CDTF">2023-07-05T08:21:34Z</dcterms:modified>
</cp:coreProperties>
</file>